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885" windowHeight="10350" activeTab="0"/>
  </bookViews>
  <sheets>
    <sheet name="FORMULARZ CENOWY" sheetId="1" r:id="rId1"/>
    <sheet name="wykaz punktów" sheetId="2" r:id="rId2"/>
  </sheets>
  <definedNames>
    <definedName name="_xlnm.Print_Area" localSheetId="1">'wykaz punktów'!$B$1:$L$36</definedName>
  </definedNames>
  <calcPr fullCalcOnLoad="1"/>
</workbook>
</file>

<file path=xl/sharedStrings.xml><?xml version="1.0" encoding="utf-8"?>
<sst xmlns="http://schemas.openxmlformats.org/spreadsheetml/2006/main" count="212" uniqueCount="113">
  <si>
    <t>wartość szacunkowa</t>
  </si>
  <si>
    <t>Grupa taryfowa B21</t>
  </si>
  <si>
    <t>Opis</t>
  </si>
  <si>
    <t>Ilość szacunkowa podana przez Zamawiającego</t>
  </si>
  <si>
    <t>Cena jednostkowa netto [zł]</t>
  </si>
  <si>
    <t>Wartość netto [zł]</t>
  </si>
  <si>
    <t>Wartość brutto [zł]</t>
  </si>
  <si>
    <t>Sprzedaż energii elektrycznej – zł/MWh</t>
  </si>
  <si>
    <t>całodobowa</t>
  </si>
  <si>
    <t>MWh</t>
  </si>
  <si>
    <t>2 punkty odbioru</t>
  </si>
  <si>
    <t>Razem energia elektryczna czynna</t>
  </si>
  <si>
    <t>suma energii</t>
  </si>
  <si>
    <t>Grupa taryfowa C21</t>
  </si>
  <si>
    <t>Sprzedaż energii elektrycznej – zł/kWh</t>
  </si>
  <si>
    <t>kWh</t>
  </si>
  <si>
    <t>Opłata za obsługę rozliczeń – zł/m-c</t>
  </si>
  <si>
    <t>1 punkt odbioru</t>
  </si>
  <si>
    <t>Grupa taryfowa C22a</t>
  </si>
  <si>
    <t xml:space="preserve">szczyt </t>
  </si>
  <si>
    <t>pozaszczyt</t>
  </si>
  <si>
    <t>3 punkty odbioru</t>
  </si>
  <si>
    <t>Grupa taryfowa C11</t>
  </si>
  <si>
    <t>15 punktów odb.</t>
  </si>
  <si>
    <t>L.p.</t>
  </si>
  <si>
    <t>Nazwa obiektu</t>
  </si>
  <si>
    <t xml:space="preserve">Adres obiektu </t>
  </si>
  <si>
    <t xml:space="preserve">Numer PPE </t>
  </si>
  <si>
    <t>Numer</t>
  </si>
  <si>
    <t>Miejscowość</t>
  </si>
  <si>
    <t>Ulica</t>
  </si>
  <si>
    <t>Kod</t>
  </si>
  <si>
    <t>Wielospecjalistyczny Szpital im. Jana Pawła II</t>
  </si>
  <si>
    <t>Zgorzelec</t>
  </si>
  <si>
    <t>Lubańska</t>
  </si>
  <si>
    <t>59-900</t>
  </si>
  <si>
    <t>PROD_137200006916</t>
  </si>
  <si>
    <t>B21</t>
  </si>
  <si>
    <t>Zakład Opiekuńczo-Leczniczy</t>
  </si>
  <si>
    <t>Nadbrzeżna</t>
  </si>
  <si>
    <t>5a</t>
  </si>
  <si>
    <t>PROD_137100007023</t>
  </si>
  <si>
    <t>Ośrodek Rehabilitacji</t>
  </si>
  <si>
    <t>Konarskiego</t>
  </si>
  <si>
    <t>5b</t>
  </si>
  <si>
    <t>PROD_137200007133</t>
  </si>
  <si>
    <t>C21</t>
  </si>
  <si>
    <t>Zakład dla Nerwowo i Psychicznie Chorych (budynek 15)</t>
  </si>
  <si>
    <t>Sieniawka</t>
  </si>
  <si>
    <t xml:space="preserve">Rolnicza </t>
  </si>
  <si>
    <t>59-921</t>
  </si>
  <si>
    <t>PROD_131200004082</t>
  </si>
  <si>
    <t>C22A</t>
  </si>
  <si>
    <t>Zakład dla Nerwowo i Psychicznie Chorych (budynek 1/5)</t>
  </si>
  <si>
    <t>PROD_131200226482</t>
  </si>
  <si>
    <t>Przychodnia Wielospecjalistyczna</t>
  </si>
  <si>
    <t>Gryfów Śląski</t>
  </si>
  <si>
    <t>Malownicza</t>
  </si>
  <si>
    <t>59-620</t>
  </si>
  <si>
    <t>PROD_132200138792</t>
  </si>
  <si>
    <t>Przychodnia Rejonowa</t>
  </si>
  <si>
    <t>Broniewskiego</t>
  </si>
  <si>
    <t>27b</t>
  </si>
  <si>
    <t>PROD_137102159030</t>
  </si>
  <si>
    <t>C11</t>
  </si>
  <si>
    <t>Poradnia Terapii Uzależnienia i Wsoółuzależnienia od Alkoholu</t>
  </si>
  <si>
    <t>Staszica</t>
  </si>
  <si>
    <t>PROD_137102181572</t>
  </si>
  <si>
    <t>Przychodnia Rejonowo - Specjalistyczna</t>
  </si>
  <si>
    <t>Warszawska</t>
  </si>
  <si>
    <t>PROD_137101199200</t>
  </si>
  <si>
    <t>Poradnia Terapii Uzależnienia od Substancji Psychoaktywnych</t>
  </si>
  <si>
    <t xml:space="preserve">Warszawska </t>
  </si>
  <si>
    <t>37a</t>
  </si>
  <si>
    <t>PROD_137102074030</t>
  </si>
  <si>
    <t>Poradnia P/Gruźlicza i Chorób Płuc</t>
  </si>
  <si>
    <t>PROD_137102097223</t>
  </si>
  <si>
    <t>Protezownia</t>
  </si>
  <si>
    <t>PROD_137102073807</t>
  </si>
  <si>
    <t>PROD_137101198557</t>
  </si>
  <si>
    <t>PROD_137102073977</t>
  </si>
  <si>
    <t>PROD_137102203243</t>
  </si>
  <si>
    <t>Zawidów</t>
  </si>
  <si>
    <t>Skłodowskiej- Curie</t>
  </si>
  <si>
    <t>59-970</t>
  </si>
  <si>
    <t>PROD_137101262268</t>
  </si>
  <si>
    <t>Pieńsk</t>
  </si>
  <si>
    <t>Dąbrowskiego</t>
  </si>
  <si>
    <t>59-930</t>
  </si>
  <si>
    <t>PROD_124100222167</t>
  </si>
  <si>
    <t>Wiejski Ośrodek Zdrowia</t>
  </si>
  <si>
    <t>Trójca 93</t>
  </si>
  <si>
    <t>PROD_137101201673</t>
  </si>
  <si>
    <t>Dłużyna Dolna 35</t>
  </si>
  <si>
    <t>PROD_124100689894</t>
  </si>
  <si>
    <t xml:space="preserve"> </t>
  </si>
  <si>
    <t>Przychodnia Wielospecjalistyczna w Olszynie</t>
  </si>
  <si>
    <t>Olszyna</t>
  </si>
  <si>
    <t xml:space="preserve">Wolności </t>
  </si>
  <si>
    <t>21 B</t>
  </si>
  <si>
    <t>59-830</t>
  </si>
  <si>
    <t>PROD_134000026023</t>
  </si>
  <si>
    <t>Poradnia POZ w Czerwonej Wodzie</t>
  </si>
  <si>
    <t>Czerwona Woda</t>
  </si>
  <si>
    <t>5 Grudnia</t>
  </si>
  <si>
    <t>PROD_124000014919</t>
  </si>
  <si>
    <t>Szczegółowy wykaz punktów poboru energii elektrycznej oraz ich charakterystyka: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</si>
  <si>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</si>
  <si>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</si>
  <si>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</si>
  <si>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</si>
  <si>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</si>
  <si>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>za 18 m-cy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</si>
</sst>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17"/>
      <name val="Tahoma"/>
      <family val="2"/>
    </font>
    <font>
      <b/>
      <sz val="11"/>
      <color indexed="1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rgb="FF00B050"/>
      <name val="Tahoma"/>
      <family val="2"/>
    </font>
    <font>
      <b/>
      <sz val="11"/>
      <color rgb="FF00B05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17" fontId="39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17" fontId="39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" fontId="41" fillId="34" borderId="12" xfId="0" applyNumberFormat="1" applyFont="1" applyFill="1" applyBorder="1" applyAlignment="1">
      <alignment horizontal="center" vertical="center" wrapText="1"/>
    </xf>
    <xf numFmtId="4" fontId="41" fillId="34" borderId="13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B1">
      <selection activeCell="G5" sqref="G5"/>
    </sheetView>
  </sheetViews>
  <sheetFormatPr defaultColWidth="18.421875" defaultRowHeight="16.5" customHeight="1"/>
  <cols>
    <col min="1" max="1" width="36.421875" style="1" customWidth="1"/>
    <col min="2" max="2" width="13.421875" style="1" customWidth="1"/>
    <col min="3" max="3" width="15.1406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10" customWidth="1"/>
    <col min="8" max="16384" width="18.421875" style="1" customWidth="1"/>
  </cols>
  <sheetData>
    <row r="1" ht="16.5" customHeight="1">
      <c r="B1" s="36" t="s">
        <v>0</v>
      </c>
    </row>
    <row r="2" ht="16.5" customHeight="1">
      <c r="A2" s="33" t="s">
        <v>1</v>
      </c>
    </row>
    <row r="3" spans="1:7" ht="27" customHeight="1">
      <c r="A3" s="24" t="s">
        <v>2</v>
      </c>
      <c r="B3" s="24"/>
      <c r="C3" s="37" t="s">
        <v>3</v>
      </c>
      <c r="D3" s="38"/>
      <c r="E3" s="25" t="s">
        <v>4</v>
      </c>
      <c r="F3" s="26" t="s">
        <v>5</v>
      </c>
      <c r="G3" s="26" t="s">
        <v>6</v>
      </c>
    </row>
    <row r="4" spans="1:7" ht="16.5" customHeight="1">
      <c r="A4" s="27" t="s">
        <v>7</v>
      </c>
      <c r="B4" s="5" t="s">
        <v>8</v>
      </c>
      <c r="C4" s="28">
        <v>2484</v>
      </c>
      <c r="D4" s="5" t="s">
        <v>9</v>
      </c>
      <c r="E4" s="5"/>
      <c r="F4" s="8">
        <f>E4*C4</f>
        <v>0</v>
      </c>
      <c r="G4" s="11">
        <f>F4*1.23</f>
        <v>0</v>
      </c>
    </row>
    <row r="5" spans="1:7" ht="16.5" customHeight="1">
      <c r="A5" s="5" t="s">
        <v>16</v>
      </c>
      <c r="B5" s="5"/>
      <c r="C5" s="28" t="s">
        <v>10</v>
      </c>
      <c r="D5" s="5" t="s">
        <v>112</v>
      </c>
      <c r="E5" s="8"/>
      <c r="F5" s="8"/>
      <c r="G5" s="11"/>
    </row>
    <row r="6" spans="1:7" ht="16.5" customHeight="1">
      <c r="A6" s="27" t="s">
        <v>11</v>
      </c>
      <c r="B6" s="27" t="s">
        <v>12</v>
      </c>
      <c r="C6" s="28">
        <v>2484</v>
      </c>
      <c r="D6" s="5" t="s">
        <v>9</v>
      </c>
      <c r="E6" s="5"/>
      <c r="F6" s="8">
        <f>SUM(F4:F5)</f>
        <v>0</v>
      </c>
      <c r="G6" s="11">
        <f>SUM(G4:G5)</f>
        <v>0</v>
      </c>
    </row>
    <row r="7" ht="16.5" customHeight="1">
      <c r="A7" s="3"/>
    </row>
    <row r="8" ht="16.5" customHeight="1">
      <c r="A8" s="34" t="s">
        <v>13</v>
      </c>
    </row>
    <row r="9" spans="1:7" ht="24" customHeight="1">
      <c r="A9" s="24" t="s">
        <v>2</v>
      </c>
      <c r="B9" s="24"/>
      <c r="C9" s="37" t="s">
        <v>3</v>
      </c>
      <c r="D9" s="38"/>
      <c r="E9" s="25" t="s">
        <v>4</v>
      </c>
      <c r="F9" s="26" t="s">
        <v>5</v>
      </c>
      <c r="G9" s="26" t="s">
        <v>6</v>
      </c>
    </row>
    <row r="10" spans="1:7" ht="16.5" customHeight="1">
      <c r="A10" s="27" t="s">
        <v>14</v>
      </c>
      <c r="B10" s="5" t="s">
        <v>8</v>
      </c>
      <c r="C10" s="28">
        <v>210000</v>
      </c>
      <c r="D10" s="5" t="s">
        <v>15</v>
      </c>
      <c r="E10" s="5"/>
      <c r="F10" s="8">
        <f>E10*C10</f>
        <v>0</v>
      </c>
      <c r="G10" s="11">
        <f>F10*1.23</f>
        <v>0</v>
      </c>
    </row>
    <row r="11" spans="1:7" ht="16.5" customHeight="1">
      <c r="A11" s="5" t="s">
        <v>16</v>
      </c>
      <c r="B11" s="5"/>
      <c r="C11" s="28" t="s">
        <v>17</v>
      </c>
      <c r="D11" s="5" t="s">
        <v>112</v>
      </c>
      <c r="E11" s="8"/>
      <c r="F11" s="8"/>
      <c r="G11" s="11"/>
    </row>
    <row r="12" spans="1:7" ht="16.5" customHeight="1">
      <c r="A12" s="27" t="s">
        <v>11</v>
      </c>
      <c r="B12" s="27" t="s">
        <v>12</v>
      </c>
      <c r="C12" s="28">
        <v>210000</v>
      </c>
      <c r="D12" s="5" t="s">
        <v>15</v>
      </c>
      <c r="E12" s="5"/>
      <c r="F12" s="8">
        <f>SUM(F10:F11)</f>
        <v>0</v>
      </c>
      <c r="G12" s="11">
        <f>SUM(G10:G11)</f>
        <v>0</v>
      </c>
    </row>
    <row r="13" ht="16.5" customHeight="1">
      <c r="A13" s="35"/>
    </row>
    <row r="14" ht="16.5" customHeight="1">
      <c r="A14" s="33" t="s">
        <v>18</v>
      </c>
    </row>
    <row r="15" spans="1:7" ht="24.75" customHeight="1">
      <c r="A15" s="24" t="s">
        <v>2</v>
      </c>
      <c r="B15" s="24"/>
      <c r="C15" s="37" t="s">
        <v>3</v>
      </c>
      <c r="D15" s="38"/>
      <c r="E15" s="25" t="s">
        <v>4</v>
      </c>
      <c r="F15" s="26" t="s">
        <v>5</v>
      </c>
      <c r="G15" s="26" t="s">
        <v>6</v>
      </c>
    </row>
    <row r="16" spans="1:7" ht="16.5" customHeight="1">
      <c r="A16" s="27" t="s">
        <v>14</v>
      </c>
      <c r="B16" s="5" t="s">
        <v>19</v>
      </c>
      <c r="C16" s="28">
        <v>215000</v>
      </c>
      <c r="D16" s="5" t="s">
        <v>15</v>
      </c>
      <c r="E16" s="5"/>
      <c r="F16" s="8">
        <f>E16*C16</f>
        <v>0</v>
      </c>
      <c r="G16" s="11">
        <f>F16*1.23</f>
        <v>0</v>
      </c>
    </row>
    <row r="17" spans="1:7" ht="16.5" customHeight="1">
      <c r="A17" s="27"/>
      <c r="B17" s="5" t="s">
        <v>20</v>
      </c>
      <c r="C17" s="28">
        <v>458000</v>
      </c>
      <c r="D17" s="5" t="s">
        <v>15</v>
      </c>
      <c r="E17" s="5"/>
      <c r="F17" s="8">
        <f>E17*C17</f>
        <v>0</v>
      </c>
      <c r="G17" s="11">
        <f>F17*1.23</f>
        <v>0</v>
      </c>
    </row>
    <row r="18" spans="1:7" ht="16.5" customHeight="1">
      <c r="A18" s="5" t="s">
        <v>16</v>
      </c>
      <c r="B18" s="5"/>
      <c r="C18" s="28" t="s">
        <v>21</v>
      </c>
      <c r="D18" s="5" t="s">
        <v>112</v>
      </c>
      <c r="E18" s="8"/>
      <c r="F18" s="8"/>
      <c r="G18" s="11"/>
    </row>
    <row r="19" spans="1:7" ht="16.5" customHeight="1">
      <c r="A19" s="27" t="s">
        <v>11</v>
      </c>
      <c r="B19" s="27" t="s">
        <v>12</v>
      </c>
      <c r="C19" s="28">
        <f>SUM(C16:C17)</f>
        <v>673000</v>
      </c>
      <c r="D19" s="5" t="s">
        <v>15</v>
      </c>
      <c r="E19" s="5"/>
      <c r="F19" s="8">
        <f>SUM(F16:F18)</f>
        <v>0</v>
      </c>
      <c r="G19" s="29">
        <f>SUM(G16:G18)</f>
        <v>0</v>
      </c>
    </row>
    <row r="20" ht="16.5" customHeight="1">
      <c r="A20" s="35"/>
    </row>
    <row r="21" ht="16.5" customHeight="1">
      <c r="A21" s="34" t="s">
        <v>22</v>
      </c>
    </row>
    <row r="22" spans="1:7" ht="32.25" customHeight="1">
      <c r="A22" s="24" t="s">
        <v>2</v>
      </c>
      <c r="B22" s="24"/>
      <c r="C22" s="37" t="s">
        <v>3</v>
      </c>
      <c r="D22" s="38"/>
      <c r="E22" s="25" t="s">
        <v>4</v>
      </c>
      <c r="F22" s="26" t="s">
        <v>5</v>
      </c>
      <c r="G22" s="26" t="s">
        <v>6</v>
      </c>
    </row>
    <row r="23" spans="1:7" ht="16.5" customHeight="1">
      <c r="A23" s="27" t="s">
        <v>14</v>
      </c>
      <c r="B23" s="5" t="s">
        <v>8</v>
      </c>
      <c r="C23" s="28">
        <v>210250</v>
      </c>
      <c r="D23" s="5" t="s">
        <v>15</v>
      </c>
      <c r="E23" s="5"/>
      <c r="F23" s="8">
        <f>E23*C23</f>
        <v>0</v>
      </c>
      <c r="G23" s="11">
        <f>F23*1.23</f>
        <v>0</v>
      </c>
    </row>
    <row r="24" spans="1:7" ht="16.5" customHeight="1">
      <c r="A24" s="5" t="s">
        <v>16</v>
      </c>
      <c r="B24" s="5"/>
      <c r="C24" s="28" t="s">
        <v>23</v>
      </c>
      <c r="D24" s="5" t="s">
        <v>112</v>
      </c>
      <c r="E24" s="8"/>
      <c r="F24" s="8"/>
      <c r="G24" s="11"/>
    </row>
    <row r="25" spans="1:7" ht="16.5" customHeight="1">
      <c r="A25" s="27" t="s">
        <v>11</v>
      </c>
      <c r="B25" s="27" t="s">
        <v>12</v>
      </c>
      <c r="C25" s="28">
        <f>C23</f>
        <v>210250</v>
      </c>
      <c r="D25" s="5" t="s">
        <v>15</v>
      </c>
      <c r="E25" s="5"/>
      <c r="F25" s="28">
        <f>SUM(F23:F24)</f>
        <v>0</v>
      </c>
      <c r="G25" s="29">
        <f>SUM(G23:G24)</f>
        <v>0</v>
      </c>
    </row>
    <row r="27" spans="1:7" ht="16.5" customHeight="1">
      <c r="A27" s="30" t="s">
        <v>11</v>
      </c>
      <c r="B27" s="30" t="s">
        <v>12</v>
      </c>
      <c r="C27" s="31">
        <f>C25+C19+C12+C6*1000</f>
        <v>3577250</v>
      </c>
      <c r="D27" s="32" t="s">
        <v>15</v>
      </c>
      <c r="E27" s="32"/>
      <c r="F27" s="31">
        <f>F25+F19+F12+F6</f>
        <v>0</v>
      </c>
      <c r="G27" s="31">
        <f>F27*1.23</f>
        <v>0</v>
      </c>
    </row>
  </sheetData>
  <sheetProtection/>
  <mergeCells count="4">
    <mergeCell ref="C22:D22"/>
    <mergeCell ref="C15:D15"/>
    <mergeCell ref="C3:D3"/>
    <mergeCell ref="C9:D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zoomScalePageLayoutView="0" workbookViewId="0" topLeftCell="A10">
      <selection activeCell="P33" sqref="P33"/>
    </sheetView>
  </sheetViews>
  <sheetFormatPr defaultColWidth="9.140625" defaultRowHeight="15"/>
  <cols>
    <col min="1" max="1" width="4.421875" style="1" customWidth="1"/>
    <col min="2" max="2" width="6.28125" style="17" customWidth="1"/>
    <col min="3" max="3" width="27.8515625" style="1" customWidth="1"/>
    <col min="4" max="4" width="14.28125" style="1" customWidth="1"/>
    <col min="5" max="5" width="13.00390625" style="1" customWidth="1"/>
    <col min="6" max="6" width="8.28125" style="1" customWidth="1"/>
    <col min="7" max="7" width="7.8515625" style="1" customWidth="1"/>
    <col min="8" max="8" width="19.140625" style="1" customWidth="1"/>
    <col min="9" max="9" width="10.421875" style="1" customWidth="1"/>
    <col min="10" max="10" width="8.140625" style="17" customWidth="1"/>
    <col min="11" max="11" width="7.8515625" style="17" customWidth="1"/>
    <col min="12" max="12" width="14.28125" style="10" customWidth="1"/>
    <col min="13" max="13" width="9.140625" style="1" customWidth="1"/>
    <col min="14" max="14" width="11.7109375" style="1" bestFit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1" ht="12.75">
      <c r="B1" s="20" t="s">
        <v>106</v>
      </c>
    </row>
    <row r="2" ht="4.5" customHeight="1"/>
    <row r="3" spans="2:12" ht="23.25" customHeight="1">
      <c r="B3" s="39" t="s">
        <v>24</v>
      </c>
      <c r="C3" s="39" t="s">
        <v>25</v>
      </c>
      <c r="D3" s="39" t="s">
        <v>26</v>
      </c>
      <c r="E3" s="39"/>
      <c r="F3" s="39"/>
      <c r="G3" s="39"/>
      <c r="H3" s="39" t="s">
        <v>27</v>
      </c>
      <c r="I3" s="42" t="s">
        <v>107</v>
      </c>
      <c r="J3" s="39" t="s">
        <v>111</v>
      </c>
      <c r="K3" s="39"/>
      <c r="L3" s="45" t="s">
        <v>110</v>
      </c>
    </row>
    <row r="4" spans="2:12" ht="15" customHeight="1">
      <c r="B4" s="39"/>
      <c r="C4" s="39"/>
      <c r="D4" s="39" t="s">
        <v>29</v>
      </c>
      <c r="E4" s="39" t="s">
        <v>30</v>
      </c>
      <c r="F4" s="39" t="s">
        <v>28</v>
      </c>
      <c r="G4" s="39" t="s">
        <v>31</v>
      </c>
      <c r="H4" s="39"/>
      <c r="I4" s="43"/>
      <c r="J4" s="42" t="s">
        <v>108</v>
      </c>
      <c r="K4" s="42" t="s">
        <v>109</v>
      </c>
      <c r="L4" s="46"/>
    </row>
    <row r="5" spans="2:12" ht="16.5" customHeight="1">
      <c r="B5" s="39"/>
      <c r="C5" s="39"/>
      <c r="D5" s="39"/>
      <c r="E5" s="39"/>
      <c r="F5" s="39"/>
      <c r="G5" s="39"/>
      <c r="H5" s="39"/>
      <c r="I5" s="44"/>
      <c r="J5" s="44"/>
      <c r="K5" s="44"/>
      <c r="L5" s="47"/>
    </row>
    <row r="6" spans="2:12" ht="22.5">
      <c r="B6" s="4">
        <v>1</v>
      </c>
      <c r="C6" s="5" t="s">
        <v>32</v>
      </c>
      <c r="D6" s="5" t="s">
        <v>33</v>
      </c>
      <c r="E6" s="5" t="s">
        <v>34</v>
      </c>
      <c r="F6" s="6">
        <v>42686</v>
      </c>
      <c r="G6" s="7" t="s">
        <v>35</v>
      </c>
      <c r="H6" s="7" t="s">
        <v>36</v>
      </c>
      <c r="I6" s="7">
        <v>359919</v>
      </c>
      <c r="J6" s="7">
        <v>450</v>
      </c>
      <c r="K6" s="7" t="s">
        <v>37</v>
      </c>
      <c r="L6" s="11">
        <v>2400000</v>
      </c>
    </row>
    <row r="7" spans="2:12" ht="11.25">
      <c r="B7" s="4">
        <v>2</v>
      </c>
      <c r="C7" s="5" t="s">
        <v>38</v>
      </c>
      <c r="D7" s="5" t="s">
        <v>33</v>
      </c>
      <c r="E7" s="5" t="s">
        <v>39</v>
      </c>
      <c r="F7" s="7" t="s">
        <v>40</v>
      </c>
      <c r="G7" s="7" t="s">
        <v>35</v>
      </c>
      <c r="H7" s="7" t="s">
        <v>41</v>
      </c>
      <c r="I7" s="7">
        <v>410951</v>
      </c>
      <c r="J7" s="7">
        <v>30</v>
      </c>
      <c r="K7" s="7" t="s">
        <v>37</v>
      </c>
      <c r="L7" s="11">
        <v>84000</v>
      </c>
    </row>
    <row r="8" spans="2:12" ht="11.25">
      <c r="B8" s="4">
        <v>3</v>
      </c>
      <c r="C8" s="5" t="s">
        <v>42</v>
      </c>
      <c r="D8" s="5" t="s">
        <v>33</v>
      </c>
      <c r="E8" s="5" t="s">
        <v>43</v>
      </c>
      <c r="F8" s="7" t="s">
        <v>44</v>
      </c>
      <c r="G8" s="7" t="s">
        <v>35</v>
      </c>
      <c r="H8" s="7" t="s">
        <v>45</v>
      </c>
      <c r="I8" s="7">
        <v>1273459</v>
      </c>
      <c r="J8" s="7">
        <v>65</v>
      </c>
      <c r="K8" s="7" t="s">
        <v>46</v>
      </c>
      <c r="L8" s="11">
        <v>210000</v>
      </c>
    </row>
    <row r="9" spans="2:12" ht="14.25" customHeight="1">
      <c r="B9" s="39">
        <v>4</v>
      </c>
      <c r="C9" s="40" t="s">
        <v>47</v>
      </c>
      <c r="D9" s="40" t="s">
        <v>48</v>
      </c>
      <c r="E9" s="40" t="s">
        <v>49</v>
      </c>
      <c r="F9" s="41">
        <v>25</v>
      </c>
      <c r="G9" s="41" t="s">
        <v>50</v>
      </c>
      <c r="H9" s="41" t="s">
        <v>51</v>
      </c>
      <c r="I9" s="41">
        <v>3374463</v>
      </c>
      <c r="J9" s="41">
        <v>210</v>
      </c>
      <c r="K9" s="41" t="s">
        <v>52</v>
      </c>
      <c r="L9" s="11">
        <v>105000</v>
      </c>
    </row>
    <row r="10" spans="2:12" ht="11.25">
      <c r="B10" s="39"/>
      <c r="C10" s="40"/>
      <c r="D10" s="40"/>
      <c r="E10" s="40"/>
      <c r="F10" s="41"/>
      <c r="G10" s="41"/>
      <c r="H10" s="41"/>
      <c r="I10" s="41"/>
      <c r="J10" s="41"/>
      <c r="K10" s="41"/>
      <c r="L10" s="11">
        <v>225000</v>
      </c>
    </row>
    <row r="11" spans="2:12" ht="11.25" customHeight="1">
      <c r="B11" s="39">
        <v>5</v>
      </c>
      <c r="C11" s="40" t="s">
        <v>53</v>
      </c>
      <c r="D11" s="40" t="s">
        <v>48</v>
      </c>
      <c r="E11" s="40" t="s">
        <v>49</v>
      </c>
      <c r="F11" s="41">
        <v>25</v>
      </c>
      <c r="G11" s="41" t="s">
        <v>50</v>
      </c>
      <c r="H11" s="41" t="s">
        <v>54</v>
      </c>
      <c r="I11" s="41">
        <v>3374441</v>
      </c>
      <c r="J11" s="41">
        <v>130</v>
      </c>
      <c r="K11" s="41" t="s">
        <v>52</v>
      </c>
      <c r="L11" s="11">
        <v>90000</v>
      </c>
    </row>
    <row r="12" spans="2:12" ht="11.25">
      <c r="B12" s="39"/>
      <c r="C12" s="40"/>
      <c r="D12" s="40"/>
      <c r="E12" s="40"/>
      <c r="F12" s="41"/>
      <c r="G12" s="41"/>
      <c r="H12" s="41"/>
      <c r="I12" s="41"/>
      <c r="J12" s="41"/>
      <c r="K12" s="41"/>
      <c r="L12" s="11">
        <v>195000</v>
      </c>
    </row>
    <row r="13" spans="2:12" ht="9.75" customHeight="1">
      <c r="B13" s="39">
        <v>6</v>
      </c>
      <c r="C13" s="40" t="s">
        <v>55</v>
      </c>
      <c r="D13" s="40" t="s">
        <v>56</v>
      </c>
      <c r="E13" s="40" t="s">
        <v>57</v>
      </c>
      <c r="F13" s="41">
        <v>1</v>
      </c>
      <c r="G13" s="41" t="s">
        <v>58</v>
      </c>
      <c r="H13" s="41" t="s">
        <v>59</v>
      </c>
      <c r="I13" s="41">
        <v>3279727</v>
      </c>
      <c r="J13" s="41">
        <v>41</v>
      </c>
      <c r="K13" s="41" t="s">
        <v>52</v>
      </c>
      <c r="L13" s="11">
        <v>20000</v>
      </c>
    </row>
    <row r="14" spans="2:12" ht="11.25">
      <c r="B14" s="39"/>
      <c r="C14" s="40"/>
      <c r="D14" s="40"/>
      <c r="E14" s="40"/>
      <c r="F14" s="41"/>
      <c r="G14" s="41"/>
      <c r="H14" s="41"/>
      <c r="I14" s="41"/>
      <c r="J14" s="41"/>
      <c r="K14" s="41"/>
      <c r="L14" s="11">
        <v>38000</v>
      </c>
    </row>
    <row r="15" spans="2:12" ht="11.25">
      <c r="B15" s="4">
        <v>7</v>
      </c>
      <c r="C15" s="5" t="s">
        <v>60</v>
      </c>
      <c r="D15" s="5" t="s">
        <v>33</v>
      </c>
      <c r="E15" s="5" t="s">
        <v>61</v>
      </c>
      <c r="F15" s="7" t="s">
        <v>62</v>
      </c>
      <c r="G15" s="7" t="s">
        <v>35</v>
      </c>
      <c r="H15" s="7" t="s">
        <v>63</v>
      </c>
      <c r="I15" s="7">
        <v>11433905</v>
      </c>
      <c r="J15" s="7">
        <v>40</v>
      </c>
      <c r="K15" s="7" t="s">
        <v>64</v>
      </c>
      <c r="L15" s="11">
        <v>18000</v>
      </c>
    </row>
    <row r="16" spans="2:12" ht="22.5">
      <c r="B16" s="4">
        <v>8</v>
      </c>
      <c r="C16" s="5" t="s">
        <v>65</v>
      </c>
      <c r="D16" s="5" t="s">
        <v>33</v>
      </c>
      <c r="E16" s="5" t="s">
        <v>66</v>
      </c>
      <c r="F16" s="7">
        <v>5</v>
      </c>
      <c r="G16" s="7" t="s">
        <v>35</v>
      </c>
      <c r="H16" s="7" t="s">
        <v>67</v>
      </c>
      <c r="I16" s="7">
        <v>22555339</v>
      </c>
      <c r="J16" s="7">
        <v>5.3</v>
      </c>
      <c r="K16" s="7" t="s">
        <v>64</v>
      </c>
      <c r="L16" s="11">
        <v>3000</v>
      </c>
    </row>
    <row r="17" spans="2:12" ht="22.5">
      <c r="B17" s="4">
        <v>9</v>
      </c>
      <c r="C17" s="5" t="s">
        <v>68</v>
      </c>
      <c r="D17" s="5" t="s">
        <v>33</v>
      </c>
      <c r="E17" s="5" t="s">
        <v>69</v>
      </c>
      <c r="F17" s="7">
        <v>30</v>
      </c>
      <c r="G17" s="7" t="s">
        <v>35</v>
      </c>
      <c r="H17" s="7" t="s">
        <v>70</v>
      </c>
      <c r="I17" s="7">
        <v>10617883</v>
      </c>
      <c r="J17" s="7">
        <v>40</v>
      </c>
      <c r="K17" s="7" t="s">
        <v>64</v>
      </c>
      <c r="L17" s="11">
        <v>75000</v>
      </c>
    </row>
    <row r="18" spans="2:12" ht="22.5">
      <c r="B18" s="4">
        <v>10</v>
      </c>
      <c r="C18" s="5" t="s">
        <v>71</v>
      </c>
      <c r="D18" s="5" t="s">
        <v>33</v>
      </c>
      <c r="E18" s="5" t="s">
        <v>72</v>
      </c>
      <c r="F18" s="7" t="s">
        <v>73</v>
      </c>
      <c r="G18" s="7" t="s">
        <v>35</v>
      </c>
      <c r="H18" s="7" t="s">
        <v>74</v>
      </c>
      <c r="I18" s="7">
        <v>9193051</v>
      </c>
      <c r="J18" s="7">
        <v>10.3</v>
      </c>
      <c r="K18" s="7" t="s">
        <v>64</v>
      </c>
      <c r="L18" s="11">
        <v>6750</v>
      </c>
    </row>
    <row r="19" spans="2:12" ht="18" customHeight="1">
      <c r="B19" s="13">
        <v>11</v>
      </c>
      <c r="C19" s="15" t="s">
        <v>75</v>
      </c>
      <c r="D19" s="15" t="s">
        <v>33</v>
      </c>
      <c r="E19" s="15" t="s">
        <v>72</v>
      </c>
      <c r="F19" s="16">
        <v>14246</v>
      </c>
      <c r="G19" s="15" t="s">
        <v>35</v>
      </c>
      <c r="H19" s="15" t="s">
        <v>76</v>
      </c>
      <c r="I19" s="15">
        <v>29506718</v>
      </c>
      <c r="J19" s="18">
        <v>5.3</v>
      </c>
      <c r="K19" s="18" t="s">
        <v>64</v>
      </c>
      <c r="L19" s="14">
        <v>4500</v>
      </c>
    </row>
    <row r="20" spans="2:12" ht="11.25">
      <c r="B20" s="4">
        <v>12</v>
      </c>
      <c r="C20" s="5" t="s">
        <v>77</v>
      </c>
      <c r="D20" s="5" t="s">
        <v>33</v>
      </c>
      <c r="E20" s="5" t="s">
        <v>69</v>
      </c>
      <c r="F20" s="9">
        <v>14305</v>
      </c>
      <c r="G20" s="7" t="s">
        <v>35</v>
      </c>
      <c r="H20" s="7" t="s">
        <v>78</v>
      </c>
      <c r="I20" s="7">
        <v>12281710</v>
      </c>
      <c r="J20" s="7">
        <v>22.5</v>
      </c>
      <c r="K20" s="7" t="s">
        <v>64</v>
      </c>
      <c r="L20" s="11">
        <v>2000</v>
      </c>
    </row>
    <row r="21" spans="2:12" ht="11.25">
      <c r="B21" s="4">
        <v>13</v>
      </c>
      <c r="C21" s="5" t="s">
        <v>60</v>
      </c>
      <c r="D21" s="5" t="s">
        <v>33</v>
      </c>
      <c r="E21" s="5" t="s">
        <v>72</v>
      </c>
      <c r="F21" s="7">
        <v>39</v>
      </c>
      <c r="G21" s="7" t="s">
        <v>35</v>
      </c>
      <c r="H21" s="7" t="s">
        <v>79</v>
      </c>
      <c r="I21" s="7">
        <v>70773310</v>
      </c>
      <c r="J21" s="7">
        <v>16.1</v>
      </c>
      <c r="K21" s="7" t="s">
        <v>64</v>
      </c>
      <c r="L21" s="11">
        <v>1500</v>
      </c>
    </row>
    <row r="22" spans="2:12" ht="11.25">
      <c r="B22" s="4">
        <v>14</v>
      </c>
      <c r="C22" s="5" t="s">
        <v>60</v>
      </c>
      <c r="D22" s="5" t="s">
        <v>33</v>
      </c>
      <c r="E22" s="5" t="s">
        <v>72</v>
      </c>
      <c r="F22" s="7">
        <v>39</v>
      </c>
      <c r="G22" s="7" t="s">
        <v>35</v>
      </c>
      <c r="H22" s="7" t="s">
        <v>80</v>
      </c>
      <c r="I22" s="7">
        <v>80403019</v>
      </c>
      <c r="J22" s="7">
        <v>5.3</v>
      </c>
      <c r="K22" s="7" t="s">
        <v>64</v>
      </c>
      <c r="L22" s="11">
        <v>300</v>
      </c>
    </row>
    <row r="23" spans="2:12" ht="11.25">
      <c r="B23" s="4">
        <v>15</v>
      </c>
      <c r="C23" s="5" t="s">
        <v>60</v>
      </c>
      <c r="D23" s="5" t="s">
        <v>33</v>
      </c>
      <c r="E23" s="5" t="s">
        <v>69</v>
      </c>
      <c r="F23" s="7">
        <v>39</v>
      </c>
      <c r="G23" s="7" t="s">
        <v>35</v>
      </c>
      <c r="H23" s="7" t="s">
        <v>81</v>
      </c>
      <c r="I23" s="7">
        <v>80403880</v>
      </c>
      <c r="J23" s="7">
        <v>5.3</v>
      </c>
      <c r="K23" s="7" t="s">
        <v>64</v>
      </c>
      <c r="L23" s="11">
        <v>450</v>
      </c>
    </row>
    <row r="24" spans="2:12" ht="22.5">
      <c r="B24" s="4">
        <v>16</v>
      </c>
      <c r="C24" s="5" t="s">
        <v>60</v>
      </c>
      <c r="D24" s="5" t="s">
        <v>82</v>
      </c>
      <c r="E24" s="5" t="s">
        <v>83</v>
      </c>
      <c r="F24" s="7">
        <v>6</v>
      </c>
      <c r="G24" s="7" t="s">
        <v>84</v>
      </c>
      <c r="H24" s="7" t="s">
        <v>85</v>
      </c>
      <c r="I24" s="7">
        <v>46297473</v>
      </c>
      <c r="J24" s="7">
        <v>16.1</v>
      </c>
      <c r="K24" s="7" t="s">
        <v>64</v>
      </c>
      <c r="L24" s="11">
        <v>18000</v>
      </c>
    </row>
    <row r="25" spans="2:12" ht="11.25">
      <c r="B25" s="4">
        <v>17</v>
      </c>
      <c r="C25" s="5" t="s">
        <v>60</v>
      </c>
      <c r="D25" s="5" t="s">
        <v>86</v>
      </c>
      <c r="E25" s="5" t="s">
        <v>87</v>
      </c>
      <c r="F25" s="7">
        <v>64</v>
      </c>
      <c r="G25" s="7" t="s">
        <v>88</v>
      </c>
      <c r="H25" s="7" t="s">
        <v>89</v>
      </c>
      <c r="I25" s="7">
        <v>46277678</v>
      </c>
      <c r="J25" s="7">
        <v>40</v>
      </c>
      <c r="K25" s="7" t="s">
        <v>64</v>
      </c>
      <c r="L25" s="11">
        <v>12000</v>
      </c>
    </row>
    <row r="26" spans="2:12" ht="11.25">
      <c r="B26" s="4">
        <v>18</v>
      </c>
      <c r="C26" s="5" t="s">
        <v>90</v>
      </c>
      <c r="D26" s="5" t="s">
        <v>91</v>
      </c>
      <c r="E26" s="5" t="s">
        <v>33</v>
      </c>
      <c r="F26" s="7"/>
      <c r="G26" s="7" t="s">
        <v>35</v>
      </c>
      <c r="H26" s="7" t="s">
        <v>92</v>
      </c>
      <c r="I26" s="7">
        <v>38599418</v>
      </c>
      <c r="J26" s="7">
        <v>20.6</v>
      </c>
      <c r="K26" s="7" t="s">
        <v>64</v>
      </c>
      <c r="L26" s="11">
        <v>4500</v>
      </c>
    </row>
    <row r="27" spans="2:12" ht="17.25" customHeight="1">
      <c r="B27" s="13">
        <v>19</v>
      </c>
      <c r="C27" s="15" t="s">
        <v>90</v>
      </c>
      <c r="D27" s="15" t="s">
        <v>93</v>
      </c>
      <c r="E27" s="15" t="s">
        <v>86</v>
      </c>
      <c r="F27" s="15"/>
      <c r="G27" s="15" t="s">
        <v>88</v>
      </c>
      <c r="H27" s="15" t="s">
        <v>94</v>
      </c>
      <c r="I27" s="15" t="s">
        <v>95</v>
      </c>
      <c r="J27" s="18">
        <v>10</v>
      </c>
      <c r="K27" s="18" t="s">
        <v>64</v>
      </c>
      <c r="L27" s="14">
        <v>2250</v>
      </c>
    </row>
    <row r="28" spans="2:12" ht="10.5" customHeight="1">
      <c r="B28" s="13">
        <v>20</v>
      </c>
      <c r="C28" s="15" t="s">
        <v>96</v>
      </c>
      <c r="D28" s="15" t="s">
        <v>97</v>
      </c>
      <c r="E28" s="15" t="s">
        <v>98</v>
      </c>
      <c r="F28" s="15" t="s">
        <v>99</v>
      </c>
      <c r="G28" s="15" t="s">
        <v>100</v>
      </c>
      <c r="H28" s="15" t="s">
        <v>101</v>
      </c>
      <c r="I28" s="15">
        <v>90267261</v>
      </c>
      <c r="J28" s="18">
        <v>21</v>
      </c>
      <c r="K28" s="18" t="s">
        <v>64</v>
      </c>
      <c r="L28" s="14">
        <v>24000</v>
      </c>
    </row>
    <row r="29" spans="2:12" ht="22.5" customHeight="1">
      <c r="B29" s="4">
        <v>21</v>
      </c>
      <c r="C29" s="5" t="s">
        <v>102</v>
      </c>
      <c r="D29" s="5" t="s">
        <v>103</v>
      </c>
      <c r="E29" s="5" t="s">
        <v>104</v>
      </c>
      <c r="F29" s="7">
        <v>4</v>
      </c>
      <c r="G29" s="7" t="s">
        <v>35</v>
      </c>
      <c r="H29" s="7" t="s">
        <v>105</v>
      </c>
      <c r="I29" s="7">
        <v>46279897</v>
      </c>
      <c r="J29" s="7">
        <v>21</v>
      </c>
      <c r="K29" s="7" t="s">
        <v>64</v>
      </c>
      <c r="L29" s="11">
        <v>38000</v>
      </c>
    </row>
    <row r="30" ht="11.25">
      <c r="L30" s="12">
        <f>SUM(L6:L29)</f>
        <v>3577250</v>
      </c>
    </row>
    <row r="32" spans="11:12" ht="11.25">
      <c r="K32" s="21" t="str">
        <f>K6</f>
        <v>B21</v>
      </c>
      <c r="L32" s="23">
        <f>L6+L7</f>
        <v>2484000</v>
      </c>
    </row>
    <row r="33" spans="11:14" ht="11.25">
      <c r="K33" s="22" t="str">
        <f>K8</f>
        <v>C21</v>
      </c>
      <c r="L33" s="23">
        <f>L8</f>
        <v>210000</v>
      </c>
      <c r="N33" s="2">
        <f>SUM(L33:L35)</f>
        <v>1093250</v>
      </c>
    </row>
    <row r="34" spans="11:12" ht="11.25">
      <c r="K34" s="22" t="str">
        <f>K9</f>
        <v>C22A</v>
      </c>
      <c r="L34" s="23">
        <f>L9+L10+L11+L12+L13+L14</f>
        <v>673000</v>
      </c>
    </row>
    <row r="35" spans="11:12" ht="11.25">
      <c r="K35" s="22" t="str">
        <f>K15</f>
        <v>C11</v>
      </c>
      <c r="L35" s="23">
        <f>SUM(L15:L29)</f>
        <v>210250</v>
      </c>
    </row>
    <row r="36" spans="11:12" ht="11.25">
      <c r="K36" s="19"/>
      <c r="L36" s="23">
        <f>SUM(L32:L35)</f>
        <v>3577250</v>
      </c>
    </row>
    <row r="37" ht="11.25">
      <c r="K37" s="19"/>
    </row>
  </sheetData>
  <sheetProtection/>
  <mergeCells count="43">
    <mergeCell ref="I3:I5"/>
    <mergeCell ref="J4:J5"/>
    <mergeCell ref="K4:K5"/>
    <mergeCell ref="L3:L5"/>
    <mergeCell ref="H13:H14"/>
    <mergeCell ref="I13:I14"/>
    <mergeCell ref="J13:J14"/>
    <mergeCell ref="K13:K14"/>
    <mergeCell ref="H11:H12"/>
    <mergeCell ref="I11:I12"/>
    <mergeCell ref="J11:J12"/>
    <mergeCell ref="K11:K12"/>
    <mergeCell ref="H3:H5"/>
    <mergeCell ref="J3:K3"/>
    <mergeCell ref="B13:B14"/>
    <mergeCell ref="C13:C14"/>
    <mergeCell ref="D13:D14"/>
    <mergeCell ref="E13:E14"/>
    <mergeCell ref="F13:F14"/>
    <mergeCell ref="G13:G14"/>
    <mergeCell ref="H9:H10"/>
    <mergeCell ref="I9:I10"/>
    <mergeCell ref="J9:J10"/>
    <mergeCell ref="K9:K10"/>
    <mergeCell ref="G11:G12"/>
    <mergeCell ref="G9:G10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D4:D5"/>
    <mergeCell ref="E4:E5"/>
    <mergeCell ref="F4:F5"/>
    <mergeCell ref="G4:G5"/>
    <mergeCell ref="B3:B5"/>
    <mergeCell ref="C3:C5"/>
    <mergeCell ref="D3:G3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Agata Gabrielska</cp:lastModifiedBy>
  <cp:lastPrinted>2016-10-04T11:59:44Z</cp:lastPrinted>
  <dcterms:created xsi:type="dcterms:W3CDTF">2016-07-11T06:59:47Z</dcterms:created>
  <dcterms:modified xsi:type="dcterms:W3CDTF">2016-10-18T08:05:25Z</dcterms:modified>
  <cp:category/>
  <cp:version/>
  <cp:contentType/>
  <cp:contentStatus/>
</cp:coreProperties>
</file>